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Formular\"/>
    </mc:Choice>
  </mc:AlternateContent>
  <bookViews>
    <workbookView xWindow="120" yWindow="72" windowWidth="18912" windowHeight="1182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Tabelle1!$A$2:$J$50</definedName>
  </definedNames>
  <calcPr calcId="152511"/>
</workbook>
</file>

<file path=xl/calcChain.xml><?xml version="1.0" encoding="utf-8"?>
<calcChain xmlns="http://schemas.openxmlformats.org/spreadsheetml/2006/main">
  <c r="A50" i="1" l="1"/>
  <c r="D29" i="1"/>
  <c r="E29" i="1" s="1"/>
  <c r="E28" i="1"/>
  <c r="E30" i="1" l="1"/>
  <c r="I30" i="1" s="1"/>
  <c r="G30" i="1" s="1"/>
  <c r="E24" i="1"/>
  <c r="E19" i="1"/>
  <c r="E20" i="1"/>
  <c r="E21" i="1" l="1"/>
  <c r="I12" i="1"/>
  <c r="E22" i="1" l="1"/>
  <c r="G24" i="1" s="1"/>
  <c r="G26" i="1" l="1"/>
  <c r="G32" i="1" s="1"/>
  <c r="G34" i="1" s="1"/>
  <c r="G36" i="1" s="1"/>
  <c r="I24" i="1"/>
  <c r="I26" i="1" s="1"/>
  <c r="I32" i="1" s="1"/>
  <c r="I34" i="1" s="1"/>
  <c r="I36" i="1" s="1"/>
</calcChain>
</file>

<file path=xl/sharedStrings.xml><?xml version="1.0" encoding="utf-8"?>
<sst xmlns="http://schemas.openxmlformats.org/spreadsheetml/2006/main" count="38" uniqueCount="38">
  <si>
    <t xml:space="preserve">Verwandtenunterstützung </t>
  </si>
  <si>
    <t>Total anrechenbares Einkommen:</t>
  </si>
  <si>
    <t>pro Kind:</t>
  </si>
  <si>
    <t>Maximal Unterstützungsbeitrag pro Monat:</t>
  </si>
  <si>
    <t>Pauschale für gehobene Lebensführung:</t>
  </si>
  <si>
    <t>pro Monat</t>
  </si>
  <si>
    <t>pro Jahr</t>
  </si>
  <si>
    <t>Steuerbares Einkommen</t>
  </si>
  <si>
    <t>Anrechenbarer Vermögensverzehr</t>
  </si>
  <si>
    <t>Steuerbares Vermögen</t>
  </si>
  <si>
    <t>Freibetrag</t>
  </si>
  <si>
    <t>Zürich</t>
  </si>
  <si>
    <t>Alleinstehende</t>
  </si>
  <si>
    <t>Verheiratete</t>
  </si>
  <si>
    <t>Total Vermögensfreigrenze</t>
  </si>
  <si>
    <t>Anrechenbares Vermögen</t>
  </si>
  <si>
    <t>Alter</t>
  </si>
  <si>
    <t>Kinder minderjährig/in Ausbildung steh.</t>
  </si>
  <si>
    <t>Einkommenspauschale:</t>
  </si>
  <si>
    <t>Freibeträge Vermögen</t>
  </si>
  <si>
    <t>pro Kind</t>
  </si>
  <si>
    <t>Altersvorsorge aufbauen und erhalten</t>
  </si>
  <si>
    <t>Zwischentotal</t>
  </si>
  <si>
    <t>Altersstufen Vermögensverzehr</t>
  </si>
  <si>
    <t>pro Kind minderjä./inA.</t>
  </si>
  <si>
    <t>provisorische Berechnung für</t>
  </si>
  <si>
    <t>19. bis 30. Altersjahr</t>
  </si>
  <si>
    <t>31. bis 40. Altersjahr</t>
  </si>
  <si>
    <t>41. bis 50. Altersjahr</t>
  </si>
  <si>
    <t>51. bis 60. Altersjahr</t>
  </si>
  <si>
    <t>ab 61. Altersjahr</t>
  </si>
  <si>
    <t>Peter Muster</t>
  </si>
  <si>
    <t>Teststrasse</t>
  </si>
  <si>
    <t>Die pflichtige Person konnte eine angemessene</t>
  </si>
  <si>
    <t xml:space="preserve">dividiert durch </t>
  </si>
  <si>
    <t>Einpersonenhaushalt</t>
  </si>
  <si>
    <t>Zweipersonenhaushalt</t>
  </si>
  <si>
    <t>Berücksichtig die von der SKOS herausgegebenen Richtlinien 
ab dem 1. Januar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</si>
</sst>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64" formatCode=";;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b/>
      <i/>
      <sz val="14"/>
      <color theme="0"/>
      <name val="Segoe UI"/>
      <family val="2"/>
    </font>
    <font>
      <sz val="12"/>
      <color theme="1"/>
      <name val="Segoe UI"/>
      <family val="2"/>
    </font>
    <font>
      <sz val="7"/>
      <color theme="1"/>
      <name val="Segoe UI"/>
      <family val="2"/>
    </font>
    <font>
      <sz val="9"/>
      <color theme="1"/>
      <name val="Segoe UI"/>
      <family val="2"/>
    </font>
    <font>
      <sz val="8"/>
      <color rgb="FF000000"/>
      <name val="Segoe UI"/>
      <family val="2"/>
    </font>
    <font>
      <b/>
      <i/>
      <sz val="16"/>
      <color theme="0"/>
      <name val="Segoe UI"/>
      <family val="2"/>
    </font>
    <font>
      <b/>
      <sz val="11"/>
      <color theme="1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43" fontId="4" fillId="0" borderId="0" xfId="1" applyFont="1"/>
    <xf numFmtId="0" fontId="6" fillId="0" borderId="0" xfId="0" applyFont="1"/>
    <xf numFmtId="43" fontId="6" fillId="0" borderId="0" xfId="1" applyFont="1" applyFill="1"/>
    <xf numFmtId="0" fontId="6" fillId="0" borderId="0" xfId="0" applyFont="1" applyFill="1"/>
    <xf numFmtId="13" fontId="6" fillId="0" borderId="0" xfId="1" applyNumberFormat="1" applyFont="1" applyFill="1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left"/>
    </xf>
    <xf numFmtId="0" fontId="5" fillId="0" borderId="0" xfId="0" applyFont="1" applyFill="1" applyBorder="1" applyAlignment="1"/>
    <xf numFmtId="41" fontId="2" fillId="0" borderId="0" xfId="0" applyNumberFormat="1" applyFont="1"/>
    <xf numFmtId="41" fontId="2" fillId="0" borderId="0" xfId="1" applyNumberFormat="1" applyFont="1"/>
    <xf numFmtId="41" fontId="2" fillId="0" borderId="0" xfId="1" applyNumberFormat="1" applyFont="1" applyBorder="1"/>
    <xf numFmtId="13" fontId="2" fillId="0" borderId="0" xfId="1" applyNumberFormat="1" applyFont="1"/>
    <xf numFmtId="43" fontId="2" fillId="0" borderId="0" xfId="1" applyNumberFormat="1" applyFont="1"/>
    <xf numFmtId="41" fontId="2" fillId="0" borderId="0" xfId="0" applyNumberFormat="1" applyFont="1" applyAlignment="1">
      <alignment horizontal="right"/>
    </xf>
    <xf numFmtId="41" fontId="2" fillId="0" borderId="4" xfId="1" applyNumberFormat="1" applyFont="1" applyBorder="1"/>
    <xf numFmtId="164" fontId="7" fillId="0" borderId="0" xfId="0" applyNumberFormat="1" applyFont="1"/>
    <xf numFmtId="0" fontId="3" fillId="0" borderId="2" xfId="0" applyFont="1" applyFill="1" applyBorder="1"/>
    <xf numFmtId="41" fontId="3" fillId="0" borderId="2" xfId="1" applyNumberFormat="1" applyFont="1" applyFill="1" applyBorder="1"/>
    <xf numFmtId="41" fontId="3" fillId="0" borderId="2" xfId="0" applyNumberFormat="1" applyFont="1" applyFill="1" applyBorder="1"/>
    <xf numFmtId="0" fontId="3" fillId="0" borderId="0" xfId="0" applyFont="1" applyFill="1"/>
    <xf numFmtId="0" fontId="3" fillId="0" borderId="0" xfId="0" applyFont="1" applyAlignment="1">
      <alignment vertical="center"/>
    </xf>
    <xf numFmtId="41" fontId="8" fillId="0" borderId="0" xfId="1" applyNumberFormat="1" applyFont="1"/>
    <xf numFmtId="0" fontId="8" fillId="0" borderId="0" xfId="0" applyFont="1"/>
    <xf numFmtId="41" fontId="8" fillId="0" borderId="0" xfId="0" applyNumberFormat="1" applyFont="1"/>
    <xf numFmtId="0" fontId="2" fillId="3" borderId="0" xfId="0" applyFont="1" applyFill="1"/>
    <xf numFmtId="0" fontId="2" fillId="0" borderId="0" xfId="0" applyFont="1" applyFill="1"/>
    <xf numFmtId="43" fontId="2" fillId="0" borderId="0" xfId="1" applyFont="1" applyFill="1"/>
    <xf numFmtId="13" fontId="2" fillId="0" borderId="0" xfId="1" applyNumberFormat="1" applyFont="1" applyFill="1"/>
    <xf numFmtId="41" fontId="2" fillId="5" borderId="3" xfId="1" applyNumberFormat="1" applyFont="1" applyFill="1" applyBorder="1"/>
    <xf numFmtId="0" fontId="3" fillId="4" borderId="2" xfId="0" applyFont="1" applyFill="1" applyBorder="1" applyAlignment="1">
      <alignment vertical="center"/>
    </xf>
    <xf numFmtId="41" fontId="3" fillId="4" borderId="2" xfId="1" applyNumberFormat="1" applyFont="1" applyFill="1" applyBorder="1" applyAlignment="1">
      <alignment vertical="center"/>
    </xf>
    <xf numFmtId="41" fontId="3" fillId="4" borderId="2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3" fillId="0" borderId="0" xfId="0" applyFont="1" applyFill="1" applyBorder="1"/>
    <xf numFmtId="41" fontId="3" fillId="0" borderId="0" xfId="1" applyNumberFormat="1" applyFont="1" applyFill="1" applyBorder="1"/>
    <xf numFmtId="41" fontId="3" fillId="0" borderId="0" xfId="0" applyNumberFormat="1" applyFont="1" applyFill="1" applyBorder="1"/>
    <xf numFmtId="0" fontId="2" fillId="0" borderId="0" xfId="0" applyFont="1" applyFill="1" applyBorder="1"/>
    <xf numFmtId="41" fontId="2" fillId="0" borderId="0" xfId="1" applyNumberFormat="1" applyFont="1" applyFill="1" applyBorder="1"/>
    <xf numFmtId="41" fontId="2" fillId="0" borderId="0" xfId="0" applyNumberFormat="1" applyFont="1" applyFill="1" applyBorder="1"/>
    <xf numFmtId="0" fontId="11" fillId="6" borderId="7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41" fontId="4" fillId="6" borderId="8" xfId="1" applyNumberFormat="1" applyFont="1" applyFill="1" applyBorder="1" applyAlignment="1">
      <alignment vertical="center"/>
    </xf>
    <xf numFmtId="41" fontId="11" fillId="6" borderId="8" xfId="1" applyNumberFormat="1" applyFont="1" applyFill="1" applyBorder="1" applyAlignment="1">
      <alignment vertical="center"/>
    </xf>
    <xf numFmtId="41" fontId="11" fillId="6" borderId="8" xfId="0" applyNumberFormat="1" applyFont="1" applyFill="1" applyBorder="1" applyAlignment="1">
      <alignment vertical="center"/>
    </xf>
    <xf numFmtId="41" fontId="11" fillId="6" borderId="9" xfId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3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0" borderId="0" xfId="0" applyFont="1"/>
    <xf numFmtId="41" fontId="13" fillId="3" borderId="0" xfId="1" applyNumberFormat="1" applyFont="1" applyFill="1"/>
    <xf numFmtId="0" fontId="13" fillId="3" borderId="0" xfId="0" applyFont="1" applyFill="1" applyAlignment="1">
      <alignment horizontal="left" indent="2"/>
    </xf>
    <xf numFmtId="13" fontId="13" fillId="3" borderId="0" xfId="1" applyNumberFormat="1" applyFont="1" applyFill="1" applyAlignment="1">
      <alignment horizontal="left"/>
    </xf>
    <xf numFmtId="41" fontId="3" fillId="5" borderId="0" xfId="1" applyNumberFormat="1" applyFont="1" applyFill="1" applyProtection="1">
      <protection locked="0"/>
    </xf>
    <xf numFmtId="41" fontId="3" fillId="5" borderId="3" xfId="1" applyNumberFormat="1" applyFont="1" applyFill="1" applyBorder="1" applyProtection="1"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1" applyNumberFormat="1" applyFont="1" applyProtection="1">
      <protection locked="0"/>
    </xf>
    <xf numFmtId="0" fontId="4" fillId="7" borderId="0" xfId="0" applyFont="1" applyFill="1"/>
    <xf numFmtId="43" fontId="4" fillId="7" borderId="0" xfId="1" applyFont="1" applyFill="1"/>
    <xf numFmtId="41" fontId="2" fillId="5" borderId="5" xfId="1" applyNumberFormat="1" applyFont="1" applyFill="1" applyBorder="1" applyAlignment="1" applyProtection="1">
      <protection locked="0"/>
    </xf>
    <xf numFmtId="0" fontId="0" fillId="5" borderId="5" xfId="0" applyFill="1" applyBorder="1" applyAlignment="1" applyProtection="1">
      <protection locked="0"/>
    </xf>
    <xf numFmtId="41" fontId="2" fillId="5" borderId="6" xfId="1" applyNumberFormat="1" applyFont="1" applyFill="1" applyBorder="1" applyAlignment="1" applyProtection="1">
      <protection locked="0"/>
    </xf>
    <xf numFmtId="0" fontId="0" fillId="5" borderId="6" xfId="0" applyFill="1" applyBorder="1" applyAlignment="1" applyProtection="1">
      <protection locked="0"/>
    </xf>
    <xf numFmtId="41" fontId="2" fillId="5" borderId="3" xfId="1" applyNumberFormat="1" applyFont="1" applyFill="1" applyBorder="1" applyAlignment="1" applyProtection="1">
      <protection locked="0"/>
    </xf>
    <xf numFmtId="0" fontId="0" fillId="5" borderId="3" xfId="0" applyFill="1" applyBorder="1" applyAlignment="1" applyProtection="1">
      <protection locked="0"/>
    </xf>
    <xf numFmtId="0" fontId="8" fillId="0" borderId="10" xfId="0" applyFont="1" applyBorder="1" applyAlignment="1" applyProtection="1">
      <alignment vertical="center" wrapText="1"/>
    </xf>
    <xf numFmtId="0" fontId="0" fillId="0" borderId="10" xfId="0" applyBorder="1" applyAlignment="1" applyProtection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0" fmlaLink="$D$19" fmlaRange="$B$40:$B$41" noThreeD="1" sel="2" val="0"/>
</file>

<file path=xl/ctrlProps/ctrlProp2.xml><?xml version="1.0" encoding="utf-8"?>
<formControlPr xmlns="http://schemas.microsoft.com/office/spreadsheetml/2009/9/main" objectType="Drop" dropStyle="combo" dx="20" fmlaLink="$D$23" fmlaRange="$E$40:$E$44" noThreeD="1" sel="3" val="0"/>
</file>

<file path=xl/ctrlProps/ctrlProp3.xml><?xml version="1.0" encoding="utf-8"?>
<formControlPr xmlns="http://schemas.microsoft.com/office/spreadsheetml/2009/9/main" objectType="Drop" dropStyle="combo" dx="20" fmlaLink="$D$28" fmlaRange="$B$45:$B$46" noThreeD="1" sel="2" val="0"/>
</file>

<file path=xl/ctrlProps/ctrlProp4.xml><?xml version="1.0" encoding="utf-8"?>
<formControlPr xmlns="http://schemas.microsoft.com/office/spreadsheetml/2009/9/main" objectType="CheckBox" checked="Checked" fmlaLink="$D$17" lockText="1" noThreeD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612371</xdr:colOff>
      <xdr:row>1</xdr:row>
      <xdr:rowOff>27710</xdr:rowOff>
    </xdr:from>
    <xdr:to>
      <xdr:col>8</xdr:col>
      <xdr:colOff>737062</xdr:colOff>
      <xdr:row>4</xdr:row>
      <xdr:rowOff>111530</xdr:rowOff>
    </xdr:to>
    <xdr:pic>
      <xdr:nvPicPr>
        <xdr:cNvPr id="2" name="Grafik 4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498" y="297874"/>
          <a:ext cx="1080655" cy="1074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1226820</xdr:colOff>
          <xdr:row>18</xdr:row>
          <xdr:rowOff>0</xdr:rowOff>
        </xdr:from>
        <xdr:to>
          <xdr:col>2</xdr:col>
          <xdr:colOff>1554480</xdr:colOff>
          <xdr:row>19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1026" name="AutoShape 2" descr="Bildergebnis für wappen kanton Aargau"/>
        <xdr:cNvSpPr>
          <a:spLocks noChangeAspect="1" noChangeArrowheads="1"/>
        </xdr:cNvSpPr>
      </xdr:nvSpPr>
      <xdr:spPr bwMode="auto">
        <a:xfrm>
          <a:off x="480060" y="213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1027" name="AutoShape 3" descr="Bildergebnis für wappen kanton Aargau"/>
        <xdr:cNvSpPr>
          <a:spLocks noChangeAspect="1" noChangeArrowheads="1"/>
        </xdr:cNvSpPr>
      </xdr:nvSpPr>
      <xdr:spPr bwMode="auto">
        <a:xfrm>
          <a:off x="480060" y="906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1226820</xdr:colOff>
          <xdr:row>22</xdr:row>
          <xdr:rowOff>0</xdr:rowOff>
        </xdr:from>
        <xdr:to>
          <xdr:col>2</xdr:col>
          <xdr:colOff>1554480</xdr:colOff>
          <xdr:row>23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1226820</xdr:colOff>
          <xdr:row>27</xdr:row>
          <xdr:rowOff>0</xdr:rowOff>
        </xdr:from>
        <xdr:to>
          <xdr:col>2</xdr:col>
          <xdr:colOff>1554480</xdr:colOff>
          <xdr:row>28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60960</xdr:colOff>
          <xdr:row>17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</xdr:row>
          <xdr:rowOff>0</xdr:rowOff>
        </xdr:from>
        <xdr:to>
          <xdr:col>18</xdr:col>
          <xdr:colOff>701040</xdr:colOff>
          <xdr:row>1</xdr:row>
          <xdr:rowOff>220980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22860</xdr:colOff>
          <xdr:row>1</xdr:row>
          <xdr:rowOff>0</xdr:rowOff>
        </xdr:from>
        <xdr:to>
          <xdr:col>16</xdr:col>
          <xdr:colOff>175260</xdr:colOff>
          <xdr:row>1</xdr:row>
          <xdr:rowOff>220980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Alles löschen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297180</xdr:colOff>
          <xdr:row>1</xdr:row>
          <xdr:rowOff>0</xdr:rowOff>
        </xdr:from>
        <xdr:to>
          <xdr:col>13</xdr:col>
          <xdr:colOff>274320</xdr:colOff>
          <xdr:row>1</xdr:row>
          <xdr:rowOff>220980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Personaldaten leeren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62345</xdr:colOff>
      <xdr:row>0</xdr:row>
      <xdr:rowOff>34636</xdr:rowOff>
    </xdr:from>
    <xdr:to>
      <xdr:col>1</xdr:col>
      <xdr:colOff>1170709</xdr:colOff>
      <xdr:row>0</xdr:row>
      <xdr:rowOff>228600</xdr:rowOff>
    </xdr:to>
    <xdr:sp macro="" textlink="">
      <xdr:nvSpPr>
        <xdr:cNvPr id="3" name="Textfeld 2"/>
        <xdr:cNvSpPr txBox="1"/>
      </xdr:nvSpPr>
      <xdr:spPr>
        <a:xfrm>
          <a:off x="62345" y="34636"/>
          <a:ext cx="1336964" cy="193964"/>
        </a:xfrm>
        <a:prstGeom prst="rect">
          <a:avLst/>
        </a:prstGeom>
        <a:solidFill>
          <a:srgbClr val="FFC000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900" baseline="0"/>
            <a:t>Version vom 13.02.2015</a:t>
          </a:r>
          <a:endParaRPr lang="de-CH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89"/>
  <sheetViews>
    <sheetView showGridLines="0" tabSelected="1" zoomScale="110" zoomScaleNormal="110" workbookViewId="0">
      <selection activeCell="C9" sqref="C9"/>
    </sheetView>
  </sheetViews>
  <sheetFormatPr baseColWidth="10" defaultColWidth="0" defaultRowHeight="16.8" zeroHeight="1" x14ac:dyDescent="0.4"/>
  <cols>
    <col min="1" max="1" width="3.33203125" style="1" customWidth="1"/>
    <col min="2" max="2" width="17.88671875" style="1" customWidth="1"/>
    <col min="3" max="3" width="22.6640625" style="1" customWidth="1"/>
    <col min="4" max="4" width="4.5546875" style="1" customWidth="1"/>
    <col min="5" max="5" width="11.109375" style="2" customWidth="1"/>
    <col min="6" max="6" width="2.77734375" style="1" customWidth="1"/>
    <col min="7" max="7" width="11.109375" style="2" customWidth="1"/>
    <col min="8" max="8" width="2.77734375" style="1" customWidth="1"/>
    <col min="9" max="9" width="11.109375" style="1" customWidth="1"/>
    <col min="10" max="10" width="1" style="1" customWidth="1"/>
    <col min="11" max="16384" width="11.5546875" style="1" hidden="1"/>
  </cols>
  <sheetData>
    <row r="1" spans="1:9" ht="20.399999999999999" customHeight="1" x14ac:dyDescent="0.4">
      <c r="A1" s="62"/>
      <c r="B1" s="62"/>
      <c r="C1" s="62"/>
      <c r="D1" s="62"/>
      <c r="E1" s="63"/>
      <c r="F1" s="62"/>
      <c r="G1" s="63"/>
      <c r="H1" s="62"/>
      <c r="I1" s="62"/>
    </row>
    <row r="2" spans="1:9" x14ac:dyDescent="0.4"/>
    <row r="3" spans="1:9" ht="25.2" thickBot="1" x14ac:dyDescent="0.6">
      <c r="A3" s="35" t="s">
        <v>0</v>
      </c>
      <c r="B3" s="35"/>
      <c r="C3" s="35"/>
      <c r="D3" s="35"/>
      <c r="E3" s="35">
        <v>2014</v>
      </c>
    </row>
    <row r="4" spans="1:9" ht="36" customHeight="1" x14ac:dyDescent="0.4">
      <c r="A4" s="70" t="s">
        <v>37</v>
      </c>
      <c r="B4" s="71"/>
      <c r="C4" s="71"/>
      <c r="D4" s="71"/>
      <c r="E4" s="71"/>
    </row>
    <row r="5" spans="1:9" s="3" customFormat="1" ht="19.2" x14ac:dyDescent="0.45"/>
    <row r="6" spans="1:9" ht="20.399999999999999" x14ac:dyDescent="0.45">
      <c r="A6" s="10"/>
      <c r="B6" s="10"/>
      <c r="C6" s="10"/>
      <c r="D6" s="10"/>
      <c r="F6" s="10"/>
    </row>
    <row r="7" spans="1:9" s="7" customFormat="1" ht="15.6" thickBot="1" x14ac:dyDescent="0.4">
      <c r="C7" s="25" t="s">
        <v>25</v>
      </c>
      <c r="E7" s="64" t="s">
        <v>31</v>
      </c>
      <c r="F7" s="65"/>
      <c r="G7" s="65"/>
    </row>
    <row r="8" spans="1:9" s="7" customFormat="1" ht="15.6" thickBot="1" x14ac:dyDescent="0.4">
      <c r="E8" s="66" t="s">
        <v>32</v>
      </c>
      <c r="F8" s="67"/>
      <c r="G8" s="67"/>
    </row>
    <row r="9" spans="1:9" s="7" customFormat="1" ht="15" x14ac:dyDescent="0.35">
      <c r="E9" s="68" t="s">
        <v>11</v>
      </c>
      <c r="F9" s="69"/>
      <c r="G9" s="69"/>
    </row>
    <row r="10" spans="1:9" s="7" customFormat="1" ht="15" x14ac:dyDescent="0.35"/>
    <row r="11" spans="1:9" s="7" customFormat="1" ht="15" x14ac:dyDescent="0.35">
      <c r="E11" s="8"/>
      <c r="G11" s="8" t="s">
        <v>6</v>
      </c>
      <c r="I11" s="7" t="s">
        <v>5</v>
      </c>
    </row>
    <row r="12" spans="1:9" s="7" customFormat="1" ht="15" x14ac:dyDescent="0.35">
      <c r="A12" s="7" t="s">
        <v>7</v>
      </c>
      <c r="G12" s="57">
        <v>260000</v>
      </c>
      <c r="H12" s="11"/>
      <c r="I12" s="12">
        <f>G12/12</f>
        <v>21666.666666666668</v>
      </c>
    </row>
    <row r="13" spans="1:9" s="7" customFormat="1" ht="11.4" customHeight="1" x14ac:dyDescent="0.35">
      <c r="G13" s="11"/>
      <c r="H13" s="11"/>
      <c r="I13" s="12"/>
    </row>
    <row r="14" spans="1:9" s="7" customFormat="1" ht="15" x14ac:dyDescent="0.35">
      <c r="B14" s="7" t="s">
        <v>9</v>
      </c>
      <c r="E14" s="57">
        <v>1400000</v>
      </c>
      <c r="H14" s="11"/>
      <c r="I14" s="11"/>
    </row>
    <row r="15" spans="1:9" s="7" customFormat="1" ht="11.4" customHeight="1" x14ac:dyDescent="0.35">
      <c r="H15" s="11"/>
      <c r="I15" s="11"/>
    </row>
    <row r="16" spans="1:9" s="7" customFormat="1" ht="15.6" thickBot="1" x14ac:dyDescent="0.4">
      <c r="B16" s="7" t="s">
        <v>33</v>
      </c>
      <c r="H16" s="11"/>
      <c r="I16" s="11"/>
    </row>
    <row r="17" spans="1:9" s="7" customFormat="1" ht="15" x14ac:dyDescent="0.35">
      <c r="B17" s="7" t="s">
        <v>21</v>
      </c>
      <c r="D17" s="18" t="b">
        <v>1</v>
      </c>
      <c r="E17" s="31"/>
      <c r="H17" s="11"/>
      <c r="I17" s="11"/>
    </row>
    <row r="18" spans="1:9" s="7" customFormat="1" ht="11.4" customHeight="1" x14ac:dyDescent="0.35">
      <c r="H18" s="11"/>
      <c r="I18" s="11"/>
    </row>
    <row r="19" spans="1:9" s="7" customFormat="1" ht="15.6" thickBot="1" x14ac:dyDescent="0.4">
      <c r="B19" s="7" t="s">
        <v>10</v>
      </c>
      <c r="D19" s="60">
        <v>2</v>
      </c>
      <c r="E19" s="12">
        <f>IF(D19=1,C40,C41)</f>
        <v>500000</v>
      </c>
      <c r="F19" s="9"/>
      <c r="H19" s="11"/>
      <c r="I19" s="12"/>
    </row>
    <row r="20" spans="1:9" s="7" customFormat="1" ht="15" x14ac:dyDescent="0.35">
      <c r="B20" s="7" t="s">
        <v>17</v>
      </c>
      <c r="D20" s="58">
        <v>3</v>
      </c>
      <c r="E20" s="12">
        <f>D20*C42</f>
        <v>120000</v>
      </c>
      <c r="G20" s="12"/>
      <c r="H20" s="11"/>
      <c r="I20" s="12"/>
    </row>
    <row r="21" spans="1:9" s="7" customFormat="1" ht="15" x14ac:dyDescent="0.35">
      <c r="B21" s="7" t="s">
        <v>14</v>
      </c>
      <c r="E21" s="12">
        <f>SUM(E19:E20)</f>
        <v>620000</v>
      </c>
      <c r="G21" s="12"/>
      <c r="H21" s="11"/>
      <c r="I21" s="12"/>
    </row>
    <row r="22" spans="1:9" s="7" customFormat="1" ht="15" x14ac:dyDescent="0.35">
      <c r="B22" s="7" t="s">
        <v>15</v>
      </c>
      <c r="E22" s="17">
        <f>E14-E21</f>
        <v>780000</v>
      </c>
      <c r="G22" s="12"/>
      <c r="H22" s="11"/>
      <c r="I22" s="12"/>
    </row>
    <row r="23" spans="1:9" s="7" customFormat="1" ht="15" x14ac:dyDescent="0.35">
      <c r="B23" s="7" t="s">
        <v>16</v>
      </c>
      <c r="D23" s="61">
        <v>3</v>
      </c>
      <c r="E23" s="12"/>
      <c r="G23" s="12"/>
      <c r="H23" s="11"/>
      <c r="I23" s="12"/>
    </row>
    <row r="24" spans="1:9" s="7" customFormat="1" ht="15" x14ac:dyDescent="0.35">
      <c r="A24" s="7" t="s">
        <v>8</v>
      </c>
      <c r="E24" s="14">
        <f>CHOOSE(D23,I40,I41,I42,I43,I44)</f>
        <v>2.5000000000000001E-2</v>
      </c>
      <c r="G24" s="15">
        <f>E22*E24</f>
        <v>19500</v>
      </c>
      <c r="H24" s="11"/>
      <c r="I24" s="12">
        <f>IF(D17,G24/12,0)</f>
        <v>1625</v>
      </c>
    </row>
    <row r="25" spans="1:9" s="7" customFormat="1" ht="15" x14ac:dyDescent="0.35">
      <c r="E25" s="12"/>
      <c r="G25" s="12"/>
      <c r="H25" s="11"/>
      <c r="I25" s="12"/>
    </row>
    <row r="26" spans="1:9" s="23" customFormat="1" ht="16.8" customHeight="1" x14ac:dyDescent="0.3">
      <c r="A26" s="32" t="s">
        <v>1</v>
      </c>
      <c r="B26" s="32"/>
      <c r="C26" s="32"/>
      <c r="D26" s="32"/>
      <c r="E26" s="33"/>
      <c r="F26" s="32"/>
      <c r="G26" s="33">
        <f>SUM(G12:G24)</f>
        <v>279500</v>
      </c>
      <c r="H26" s="34"/>
      <c r="I26" s="33">
        <f>SUM(I12:I24)</f>
        <v>23291.666666666668</v>
      </c>
    </row>
    <row r="27" spans="1:9" s="7" customFormat="1" ht="15" x14ac:dyDescent="0.35">
      <c r="E27" s="12"/>
      <c r="G27" s="12"/>
      <c r="H27" s="11"/>
      <c r="I27" s="13"/>
    </row>
    <row r="28" spans="1:9" s="7" customFormat="1" ht="15" x14ac:dyDescent="0.35">
      <c r="A28" s="7" t="s">
        <v>18</v>
      </c>
      <c r="C28" s="27"/>
      <c r="D28" s="59">
        <v>2</v>
      </c>
      <c r="E28" s="12">
        <f>CHOOSE(D28,C45,C46)</f>
        <v>15000</v>
      </c>
      <c r="G28" s="12"/>
      <c r="H28" s="11"/>
      <c r="I28" s="12"/>
    </row>
    <row r="29" spans="1:9" s="7" customFormat="1" ht="15" x14ac:dyDescent="0.35">
      <c r="C29" s="7" t="s">
        <v>20</v>
      </c>
      <c r="D29" s="16">
        <f>D20</f>
        <v>3</v>
      </c>
      <c r="E29" s="12">
        <f>D29*C47</f>
        <v>5100</v>
      </c>
      <c r="G29" s="12"/>
      <c r="H29" s="11"/>
      <c r="I29" s="12"/>
    </row>
    <row r="30" spans="1:9" s="7" customFormat="1" ht="15" x14ac:dyDescent="0.35">
      <c r="E30" s="17">
        <f>SUM(E28:E29)</f>
        <v>20100</v>
      </c>
      <c r="G30" s="12">
        <f>I30*12</f>
        <v>-241200</v>
      </c>
      <c r="H30" s="11"/>
      <c r="I30" s="12">
        <f>-E30</f>
        <v>-20100</v>
      </c>
    </row>
    <row r="31" spans="1:9" s="7" customFormat="1" ht="15" x14ac:dyDescent="0.35">
      <c r="E31" s="13"/>
      <c r="G31" s="12"/>
      <c r="H31" s="11"/>
      <c r="I31" s="12"/>
    </row>
    <row r="32" spans="1:9" s="22" customFormat="1" ht="15" x14ac:dyDescent="0.35">
      <c r="A32" s="19" t="s">
        <v>22</v>
      </c>
      <c r="B32" s="19"/>
      <c r="C32" s="19"/>
      <c r="D32" s="19"/>
      <c r="E32" s="20"/>
      <c r="F32" s="19"/>
      <c r="G32" s="20">
        <f>G26+G30</f>
        <v>38300</v>
      </c>
      <c r="H32" s="21"/>
      <c r="I32" s="20">
        <f>I26+I30</f>
        <v>3191.6666666666679</v>
      </c>
    </row>
    <row r="33" spans="1:9" s="22" customFormat="1" ht="9" customHeight="1" x14ac:dyDescent="0.35">
      <c r="A33" s="36"/>
      <c r="B33" s="36"/>
      <c r="C33" s="36"/>
      <c r="D33" s="36"/>
      <c r="E33" s="37"/>
      <c r="F33" s="36"/>
      <c r="G33" s="37"/>
      <c r="H33" s="38"/>
      <c r="I33" s="37"/>
    </row>
    <row r="34" spans="1:9" s="28" customFormat="1" ht="15" x14ac:dyDescent="0.35">
      <c r="A34" s="39" t="s">
        <v>34</v>
      </c>
      <c r="B34" s="39"/>
      <c r="C34" s="39"/>
      <c r="D34" s="39">
        <v>2</v>
      </c>
      <c r="E34" s="40"/>
      <c r="F34" s="39"/>
      <c r="G34" s="40">
        <f>G32/D34</f>
        <v>19150</v>
      </c>
      <c r="H34" s="41"/>
      <c r="I34" s="40">
        <f>I32/D34</f>
        <v>1595.8333333333339</v>
      </c>
    </row>
    <row r="35" spans="1:9" s="7" customFormat="1" ht="9" customHeight="1" thickBot="1" x14ac:dyDescent="0.4">
      <c r="E35" s="12"/>
      <c r="G35" s="12"/>
      <c r="H35" s="11"/>
      <c r="I35" s="12"/>
    </row>
    <row r="36" spans="1:9" s="49" customFormat="1" ht="21.6" customHeight="1" thickBot="1" x14ac:dyDescent="0.35">
      <c r="A36" s="42" t="s">
        <v>3</v>
      </c>
      <c r="B36" s="43"/>
      <c r="C36" s="43"/>
      <c r="D36" s="44"/>
      <c r="E36" s="45"/>
      <c r="F36" s="44"/>
      <c r="G36" s="46">
        <f>MAX(G34,0)</f>
        <v>19150</v>
      </c>
      <c r="H36" s="47"/>
      <c r="I36" s="48">
        <f>MAX(I34,0)</f>
        <v>1595.8333333333339</v>
      </c>
    </row>
    <row r="37" spans="1:9" s="25" customFormat="1" ht="13.2" x14ac:dyDescent="0.3">
      <c r="E37" s="24"/>
      <c r="G37" s="24"/>
      <c r="H37" s="26"/>
      <c r="I37" s="24"/>
    </row>
    <row r="38" spans="1:9" s="25" customFormat="1" ht="42" customHeight="1" x14ac:dyDescent="0.3">
      <c r="E38" s="24"/>
      <c r="G38" s="24"/>
      <c r="H38" s="26"/>
      <c r="I38" s="24"/>
    </row>
    <row r="39" spans="1:9" s="53" customFormat="1" ht="11.4" x14ac:dyDescent="0.25">
      <c r="A39" s="50" t="s">
        <v>19</v>
      </c>
      <c r="B39" s="51"/>
      <c r="C39" s="51"/>
      <c r="D39" s="51"/>
      <c r="E39" s="50" t="s">
        <v>23</v>
      </c>
      <c r="F39" s="51"/>
      <c r="G39" s="51"/>
      <c r="H39" s="52"/>
      <c r="I39" s="52"/>
    </row>
    <row r="40" spans="1:9" s="53" customFormat="1" ht="11.4" x14ac:dyDescent="0.25">
      <c r="A40" s="52"/>
      <c r="B40" s="52" t="s">
        <v>12</v>
      </c>
      <c r="C40" s="54">
        <v>250000</v>
      </c>
      <c r="D40" s="51"/>
      <c r="E40" s="55" t="s">
        <v>26</v>
      </c>
      <c r="F40" s="55"/>
      <c r="G40" s="51"/>
      <c r="H40" s="52"/>
      <c r="I40" s="56">
        <v>1.6666666666666666E-2</v>
      </c>
    </row>
    <row r="41" spans="1:9" s="53" customFormat="1" ht="11.4" x14ac:dyDescent="0.25">
      <c r="A41" s="52"/>
      <c r="B41" s="52" t="s">
        <v>13</v>
      </c>
      <c r="C41" s="54">
        <v>500000</v>
      </c>
      <c r="D41" s="51"/>
      <c r="E41" s="55" t="s">
        <v>27</v>
      </c>
      <c r="F41" s="55"/>
      <c r="G41" s="51"/>
      <c r="H41" s="52"/>
      <c r="I41" s="56">
        <v>0.02</v>
      </c>
    </row>
    <row r="42" spans="1:9" s="53" customFormat="1" ht="11.4" x14ac:dyDescent="0.25">
      <c r="A42" s="52"/>
      <c r="B42" s="52" t="s">
        <v>2</v>
      </c>
      <c r="C42" s="54">
        <v>40000</v>
      </c>
      <c r="D42" s="51"/>
      <c r="E42" s="55" t="s">
        <v>28</v>
      </c>
      <c r="F42" s="55"/>
      <c r="G42" s="51"/>
      <c r="H42" s="52"/>
      <c r="I42" s="56">
        <v>2.5000000000000001E-2</v>
      </c>
    </row>
    <row r="43" spans="1:9" s="53" customFormat="1" ht="11.4" x14ac:dyDescent="0.25">
      <c r="A43" s="51"/>
      <c r="B43" s="51"/>
      <c r="C43" s="51"/>
      <c r="D43" s="51"/>
      <c r="E43" s="55" t="s">
        <v>29</v>
      </c>
      <c r="F43" s="55"/>
      <c r="G43" s="51"/>
      <c r="H43" s="52"/>
      <c r="I43" s="56">
        <v>3.3333333333333333E-2</v>
      </c>
    </row>
    <row r="44" spans="1:9" s="53" customFormat="1" ht="11.4" x14ac:dyDescent="0.25">
      <c r="A44" s="50" t="s">
        <v>4</v>
      </c>
      <c r="B44" s="50"/>
      <c r="C44" s="50"/>
      <c r="D44" s="51"/>
      <c r="E44" s="55" t="s">
        <v>30</v>
      </c>
      <c r="F44" s="55"/>
      <c r="G44" s="51"/>
      <c r="H44" s="52"/>
      <c r="I44" s="56">
        <v>0.05</v>
      </c>
    </row>
    <row r="45" spans="1:9" s="53" customFormat="1" ht="11.4" x14ac:dyDescent="0.25">
      <c r="A45" s="52"/>
      <c r="B45" s="52" t="s">
        <v>35</v>
      </c>
      <c r="C45" s="54">
        <v>10000</v>
      </c>
      <c r="D45" s="51"/>
      <c r="E45" s="51"/>
      <c r="F45" s="51"/>
      <c r="G45" s="51"/>
      <c r="H45" s="51"/>
      <c r="I45" s="51"/>
    </row>
    <row r="46" spans="1:9" s="53" customFormat="1" ht="11.4" x14ac:dyDescent="0.25">
      <c r="A46" s="52"/>
      <c r="B46" s="52" t="s">
        <v>36</v>
      </c>
      <c r="C46" s="54">
        <v>15000</v>
      </c>
      <c r="D46" s="51"/>
      <c r="E46" s="51"/>
      <c r="F46" s="51"/>
      <c r="G46" s="51"/>
      <c r="H46" s="51"/>
      <c r="I46" s="51"/>
    </row>
    <row r="47" spans="1:9" s="53" customFormat="1" ht="11.4" x14ac:dyDescent="0.25">
      <c r="A47" s="52"/>
      <c r="B47" s="52" t="s">
        <v>24</v>
      </c>
      <c r="C47" s="54">
        <v>1700</v>
      </c>
      <c r="D47" s="51"/>
      <c r="E47" s="51"/>
      <c r="F47" s="51"/>
      <c r="G47" s="51"/>
      <c r="H47" s="51"/>
      <c r="I47" s="51"/>
    </row>
    <row r="48" spans="1:9" s="53" customFormat="1" ht="11.4" x14ac:dyDescent="0.25">
      <c r="A48" s="52"/>
      <c r="B48" s="52"/>
      <c r="C48" s="54"/>
      <c r="D48" s="51"/>
      <c r="E48" s="51"/>
      <c r="F48" s="51"/>
      <c r="G48" s="51"/>
      <c r="H48" s="51"/>
      <c r="I48" s="51"/>
    </row>
    <row r="49" spans="1:9" s="7" customFormat="1" ht="15" x14ac:dyDescent="0.35">
      <c r="A49" s="28"/>
      <c r="B49" s="28"/>
      <c r="C49" s="28"/>
      <c r="D49" s="28"/>
      <c r="E49" s="29"/>
      <c r="F49" s="28"/>
      <c r="G49" s="29"/>
      <c r="H49" s="28"/>
      <c r="I49" s="29"/>
    </row>
    <row r="50" spans="1:9" s="7" customFormat="1" ht="15" x14ac:dyDescent="0.35">
      <c r="A50" s="28" t="str">
        <f ca="1">"gedruckt am "&amp;TEXT(TODAY(),"TT.MM.JJ")</f>
        <v>gedruckt am 13.02.16</v>
      </c>
      <c r="B50" s="28"/>
      <c r="C50" s="28"/>
      <c r="D50" s="28"/>
      <c r="E50" s="30"/>
      <c r="F50" s="28"/>
      <c r="G50" s="30"/>
      <c r="H50" s="28"/>
      <c r="I50" s="29"/>
    </row>
    <row r="51" spans="1:9" ht="3.6" customHeight="1" x14ac:dyDescent="0.45">
      <c r="A51" s="5"/>
      <c r="B51" s="5"/>
      <c r="C51" s="5"/>
      <c r="D51" s="5"/>
      <c r="E51" s="6"/>
      <c r="F51" s="5"/>
      <c r="G51" s="6"/>
      <c r="H51" s="5"/>
      <c r="I51" s="4"/>
    </row>
    <row r="52" spans="1:9" ht="19.2" hidden="1" x14ac:dyDescent="0.45">
      <c r="A52" s="5"/>
      <c r="B52" s="5"/>
      <c r="C52" s="5"/>
      <c r="D52" s="5"/>
      <c r="E52" s="6"/>
      <c r="F52" s="5"/>
      <c r="G52" s="6"/>
      <c r="H52" s="5"/>
      <c r="I52" s="4"/>
    </row>
    <row r="53" spans="1:9" ht="19.2" hidden="1" x14ac:dyDescent="0.45">
      <c r="A53" s="5"/>
      <c r="B53" s="5"/>
      <c r="C53" s="5"/>
      <c r="D53" s="5"/>
      <c r="E53" s="6"/>
      <c r="F53" s="5"/>
      <c r="G53" s="6"/>
      <c r="H53" s="5"/>
      <c r="I53" s="4"/>
    </row>
    <row r="54" spans="1:9" ht="19.2" hidden="1" x14ac:dyDescent="0.45">
      <c r="A54" s="5"/>
      <c r="B54" s="5"/>
      <c r="C54" s="5"/>
      <c r="D54" s="5"/>
      <c r="E54" s="6"/>
      <c r="F54" s="5"/>
      <c r="G54" s="6"/>
      <c r="H54" s="5"/>
      <c r="I54" s="4"/>
    </row>
    <row r="55" spans="1:9" ht="19.2" hidden="1" x14ac:dyDescent="0.45">
      <c r="A55" s="5"/>
      <c r="B55" s="5"/>
      <c r="C55" s="5"/>
      <c r="D55" s="5"/>
      <c r="E55" s="4"/>
      <c r="F55" s="5"/>
      <c r="G55" s="4"/>
      <c r="H55" s="5"/>
      <c r="I55" s="4"/>
    </row>
    <row r="56" spans="1:9" hidden="1" x14ac:dyDescent="0.4">
      <c r="I56" s="2"/>
    </row>
    <row r="57" spans="1:9" hidden="1" x14ac:dyDescent="0.4">
      <c r="I57" s="2"/>
    </row>
    <row r="58" spans="1:9" hidden="1" x14ac:dyDescent="0.4">
      <c r="I58" s="2"/>
    </row>
    <row r="59" spans="1:9" hidden="1" x14ac:dyDescent="0.4">
      <c r="I59" s="2"/>
    </row>
    <row r="60" spans="1:9" hidden="1" x14ac:dyDescent="0.4">
      <c r="I60" s="2"/>
    </row>
    <row r="61" spans="1:9" hidden="1" x14ac:dyDescent="0.4">
      <c r="I61" s="2"/>
    </row>
    <row r="62" spans="1:9" hidden="1" x14ac:dyDescent="0.4">
      <c r="I62" s="2"/>
    </row>
    <row r="63" spans="1:9" hidden="1" x14ac:dyDescent="0.4">
      <c r="I63" s="2"/>
    </row>
    <row r="64" spans="1:9" hidden="1" x14ac:dyDescent="0.4">
      <c r="I64" s="2"/>
    </row>
    <row r="65" spans="9:9" hidden="1" x14ac:dyDescent="0.4">
      <c r="I65" s="2"/>
    </row>
    <row r="66" spans="9:9" hidden="1" x14ac:dyDescent="0.4">
      <c r="I66" s="2"/>
    </row>
    <row r="67" spans="9:9" hidden="1" x14ac:dyDescent="0.4">
      <c r="I67" s="2"/>
    </row>
    <row r="68" spans="9:9" hidden="1" x14ac:dyDescent="0.4">
      <c r="I68" s="2"/>
    </row>
    <row r="69" spans="9:9" hidden="1" x14ac:dyDescent="0.4">
      <c r="I69" s="2"/>
    </row>
    <row r="70" spans="9:9" hidden="1" x14ac:dyDescent="0.4">
      <c r="I70" s="2"/>
    </row>
    <row r="71" spans="9:9" hidden="1" x14ac:dyDescent="0.4">
      <c r="I71" s="2"/>
    </row>
    <row r="72" spans="9:9" hidden="1" x14ac:dyDescent="0.4">
      <c r="I72" s="2"/>
    </row>
    <row r="73" spans="9:9" hidden="1" x14ac:dyDescent="0.4">
      <c r="I73" s="2"/>
    </row>
    <row r="74" spans="9:9" hidden="1" x14ac:dyDescent="0.4">
      <c r="I74" s="2"/>
    </row>
    <row r="75" spans="9:9" hidden="1" x14ac:dyDescent="0.4">
      <c r="I75" s="2"/>
    </row>
    <row r="76" spans="9:9" hidden="1" x14ac:dyDescent="0.4">
      <c r="I76" s="2"/>
    </row>
    <row r="77" spans="9:9" hidden="1" x14ac:dyDescent="0.4">
      <c r="I77" s="2"/>
    </row>
    <row r="78" spans="9:9" hidden="1" x14ac:dyDescent="0.4">
      <c r="I78" s="2"/>
    </row>
    <row r="79" spans="9:9" hidden="1" x14ac:dyDescent="0.4">
      <c r="I79" s="2"/>
    </row>
    <row r="80" spans="9:9" hidden="1" x14ac:dyDescent="0.4">
      <c r="I80" s="2"/>
    </row>
    <row r="81" spans="9:9" hidden="1" x14ac:dyDescent="0.4">
      <c r="I81" s="2"/>
    </row>
    <row r="82" spans="9:9" hidden="1" x14ac:dyDescent="0.4">
      <c r="I82" s="2"/>
    </row>
    <row r="83" spans="9:9" hidden="1" x14ac:dyDescent="0.4">
      <c r="I83" s="2"/>
    </row>
    <row r="84" spans="9:9" hidden="1" x14ac:dyDescent="0.4">
      <c r="I84" s="2"/>
    </row>
    <row r="85" spans="9:9" hidden="1" x14ac:dyDescent="0.4">
      <c r="I85" s="2"/>
    </row>
    <row r="86" spans="9:9" hidden="1" x14ac:dyDescent="0.4">
      <c r="I86" s="2"/>
    </row>
    <row r="87" spans="9:9" hidden="1" x14ac:dyDescent="0.4">
      <c r="I87" s="2"/>
    </row>
    <row r="88" spans="9:9" hidden="1" x14ac:dyDescent="0.4"/>
    <row r="89" spans="9:9" x14ac:dyDescent="0.4"/>
  </sheetData>
  <sheetProtection password="DCD7" sheet="1" objects="1" scenarios="1"/>
  <mergeCells count="4">
    <mergeCell ref="E7:G7"/>
    <mergeCell ref="E8:G8"/>
    <mergeCell ref="E9:G9"/>
    <mergeCell ref="A4:E4"/>
  </mergeCells>
  <pageMargins left="0.86" right="0.31496062992125984" top="0.59055118110236227" bottom="0.39370078740157483" header="0.31496062992125984" footer="0.31496062992125984"/>
  <pageSetup paperSize="9" orientation="portrait" r:id="rId1"/>
  <cellWatches>
    <cellWatch r="G36"/>
    <cellWatch r="I26"/>
  </cellWatches>
  <ignoredErrors>
    <ignoredError sqref="E1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1226820</xdr:colOff>
                    <xdr:row>18</xdr:row>
                    <xdr:rowOff>0</xdr:rowOff>
                  </from>
                  <to>
                    <xdr:col>2</xdr:col>
                    <xdr:colOff>1554480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Drop Down 7">
              <controlPr defaultSize="0" autoLine="0" autoPict="0">
                <anchor moveWithCells="1">
                  <from>
                    <xdr:col>1</xdr:col>
                    <xdr:colOff>1226820</xdr:colOff>
                    <xdr:row>22</xdr:row>
                    <xdr:rowOff>0</xdr:rowOff>
                  </from>
                  <to>
                    <xdr:col>2</xdr:col>
                    <xdr:colOff>1554480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Drop Down 8">
              <controlPr defaultSize="0" autoLine="0" autoPict="0">
                <anchor moveWithCells="1">
                  <from>
                    <xdr:col>1</xdr:col>
                    <xdr:colOff>1226820</xdr:colOff>
                    <xdr:row>27</xdr:row>
                    <xdr:rowOff>0</xdr:rowOff>
                  </from>
                  <to>
                    <xdr:col>2</xdr:col>
                    <xdr:colOff>1554480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60960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Button 12">
              <controlPr defaultSize="0" print="0" autoFill="0" autoPict="0">
                <anchor moveWithCells="1" sizeWithCells="1">
                  <from>
                    <xdr:col>18</xdr:col>
                    <xdr:colOff>0</xdr:colOff>
                    <xdr:row>1</xdr:row>
                    <xdr:rowOff>0</xdr:rowOff>
                  </from>
                  <to>
                    <xdr:col>18</xdr:col>
                    <xdr:colOff>701040</xdr:colOff>
                    <xdr:row>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Button 13">
              <controlPr defaultSize="0" print="0" autoFill="0" autoPict="0">
                <anchor moveWithCells="1" sizeWithCells="1">
                  <from>
                    <xdr:col>14</xdr:col>
                    <xdr:colOff>22860</xdr:colOff>
                    <xdr:row>1</xdr:row>
                    <xdr:rowOff>0</xdr:rowOff>
                  </from>
                  <to>
                    <xdr:col>16</xdr:col>
                    <xdr:colOff>175260</xdr:colOff>
                    <xdr:row>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Button 14">
              <controlPr defaultSize="0" print="0" autoFill="0" autoPict="0">
                <anchor moveWithCells="1" sizeWithCells="1">
                  <from>
                    <xdr:col>11</xdr:col>
                    <xdr:colOff>297180</xdr:colOff>
                    <xdr:row>1</xdr:row>
                    <xdr:rowOff>0</xdr:rowOff>
                  </from>
                  <to>
                    <xdr:col>13</xdr:col>
                    <xdr:colOff>274320</xdr:colOff>
                    <xdr:row>1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Danja Suremann</dc:creator>
  <cp:lastModifiedBy>Peter Hegelbach</cp:lastModifiedBy>
  <cp:lastPrinted>2016-02-13T17:57:20Z</cp:lastPrinted>
  <dcterms:created xsi:type="dcterms:W3CDTF">2016-02-09T13:03:37Z</dcterms:created>
  <dcterms:modified xsi:type="dcterms:W3CDTF">2016-02-13T17:57:38Z</dcterms:modified>
</cp:coreProperties>
</file>