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4220" windowHeight="9345" activeTab="0"/>
  </bookViews>
  <sheets>
    <sheet name="Sheet1" sheetId="1" r:id="rId1"/>
  </sheets>
  <definedNames>
    <definedName name="Brutto">'Sheet1'!$M$14</definedName>
    <definedName name="Netto">'Sheet1'!$M$27</definedName>
  </definedNames>
  <calcPr fullCalcOnLoad="1"/>
</workbook>
</file>

<file path=xl/sharedStrings.xml><?xml version="1.0" encoding="utf-8"?>
<sst xmlns="http://schemas.openxmlformats.org/spreadsheetml/2006/main" count="54" uniqueCount="30">
  <si>
    <t>Bruttolohn</t>
  </si>
  <si>
    <t>KTG</t>
  </si>
  <si>
    <t>Abzüge</t>
  </si>
  <si>
    <t>Total</t>
  </si>
  <si>
    <t>Nettolohn</t>
  </si>
  <si>
    <t>AHV-Beitrag</t>
  </si>
  <si>
    <t>ALV-Beitrag</t>
  </si>
  <si>
    <t>BVG-Beitrag</t>
  </si>
  <si>
    <t>NBUV-Beitrag</t>
  </si>
  <si>
    <t>Auszahlung:</t>
  </si>
  <si>
    <t>von</t>
  </si>
  <si>
    <t>Fr.</t>
  </si>
  <si>
    <t>Anteil von</t>
  </si>
  <si>
    <t>Quellensteuer</t>
  </si>
  <si>
    <t>Tarif:</t>
  </si>
  <si>
    <t>C0</t>
  </si>
  <si>
    <t>Stundenlohn</t>
  </si>
  <si>
    <t>h à</t>
  </si>
  <si>
    <t>Forchstrasse 22a</t>
  </si>
  <si>
    <t>8610 Uster</t>
  </si>
  <si>
    <t>Uster, 9. Mai 2009</t>
  </si>
  <si>
    <t>Lohnabrechnung April 2009</t>
  </si>
  <si>
    <t>bar</t>
  </si>
  <si>
    <t>Muster-Mitarbeiter</t>
  </si>
  <si>
    <t>Rückbehalt Ferienentschädigung</t>
  </si>
  <si>
    <t>Ferienentschädigung Basis 5 Wochen/Jahr</t>
  </si>
  <si>
    <t>Ferienguthaben</t>
  </si>
  <si>
    <t>Vom Vormonat</t>
  </si>
  <si>
    <t>Veränderung April</t>
  </si>
  <si>
    <t>Neuer Saldo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</si>
</sst>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0.000%"/>
    <numFmt numFmtId="172" formatCode="0\ &quot;Mt.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17"/>
      <name val="Frutiger 55 Roman"/>
      <family val="2"/>
    </font>
    <font>
      <b/>
      <i/>
      <sz val="12"/>
      <color indexed="17"/>
      <name val="Frutiger 55 Roman"/>
      <family val="2"/>
    </font>
    <font>
      <sz val="10"/>
      <color indexed="17"/>
      <name val="Frutiger 45 Light"/>
      <family val="2"/>
    </font>
    <font>
      <b/>
      <i/>
      <sz val="10"/>
      <name val="Futura"/>
      <family val="2"/>
    </font>
    <font>
      <i/>
      <sz val="9"/>
      <name val="FuturaLight"/>
      <family val="2"/>
    </font>
    <font>
      <b/>
      <sz val="10"/>
      <color indexed="17"/>
      <name val="Frutiger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color indexed="8"/>
      <name val="Futura"/>
      <family val="0"/>
    </font>
    <font>
      <b/>
      <i/>
      <sz val="12"/>
      <color indexed="8"/>
      <name val="Frutiger 55 Roman"/>
      <family val="0"/>
    </font>
    <font>
      <i/>
      <sz val="8"/>
      <color indexed="8"/>
      <name val="Frutiger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4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inden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4" fontId="6" fillId="0" borderId="1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12" xfId="0" applyFont="1" applyBorder="1" applyAlignment="1">
      <alignment horizontal="left" inden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left" inden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/>
    </xf>
    <xf numFmtId="10" fontId="6" fillId="0" borderId="11" xfId="0" applyNumberFormat="1" applyFont="1" applyBorder="1" applyAlignment="1">
      <alignment/>
    </xf>
    <xf numFmtId="10" fontId="6" fillId="0" borderId="11" xfId="0" applyNumberFormat="1" applyFont="1" applyBorder="1" applyAlignment="1">
      <alignment horizontal="center"/>
    </xf>
    <xf numFmtId="10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10" fontId="6" fillId="0" borderId="12" xfId="0" applyNumberFormat="1" applyFont="1" applyBorder="1" applyAlignment="1">
      <alignment/>
    </xf>
    <xf numFmtId="10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9" fontId="6" fillId="0" borderId="12" xfId="0" applyNumberFormat="1" applyFont="1" applyBorder="1" applyAlignment="1" quotePrefix="1">
      <alignment horizontal="right"/>
    </xf>
    <xf numFmtId="9" fontId="6" fillId="0" borderId="12" xfId="0" applyNumberFormat="1" applyFont="1" applyBorder="1" applyAlignment="1">
      <alignment horizontal="center"/>
    </xf>
    <xf numFmtId="171" fontId="6" fillId="0" borderId="12" xfId="0" applyNumberFormat="1" applyFont="1" applyBorder="1" applyAlignment="1">
      <alignment/>
    </xf>
    <xf numFmtId="171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left"/>
    </xf>
    <xf numFmtId="4" fontId="5" fillId="33" borderId="14" xfId="0" applyNumberFormat="1" applyFont="1" applyFill="1" applyBorder="1" applyAlignment="1">
      <alignment/>
    </xf>
    <xf numFmtId="10" fontId="6" fillId="0" borderId="1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10" fontId="6" fillId="0" borderId="13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" fontId="6" fillId="0" borderId="1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6" fillId="0" borderId="16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17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13</xdr:col>
      <xdr:colOff>142875</xdr:colOff>
      <xdr:row>2</xdr:row>
      <xdr:rowOff>0</xdr:rowOff>
    </xdr:to>
    <xdr:sp>
      <xdr:nvSpPr>
        <xdr:cNvPr id="1" name="Textfeld1"/>
        <xdr:cNvSpPr txBox="1">
          <a:spLocks noChangeArrowheads="1"/>
        </xdr:cNvSpPr>
      </xdr:nvSpPr>
      <xdr:spPr>
        <a:xfrm flipH="1">
          <a:off x="2562225" y="0"/>
          <a:ext cx="3257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Futura"/>
              <a:ea typeface="Futura"/>
              <a:cs typeface="Futura"/>
            </a:rPr>
            <a:t>h i t   T r e u h a n d   G m b H</a:t>
          </a:r>
          <a:r>
            <a:rPr lang="en-US" cap="none" sz="1200" b="1" i="1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rPr>
            <a:t>Oberlandstrasse 98,</a:t>
          </a:r>
          <a:r>
            <a:rPr lang="en-US" cap="none" sz="800" b="0" i="1" u="non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rPr>
            <a:t> 8610 Uster    Tel. 044 905 89 89    Fax 044 905 89 90</a:t>
          </a:r>
        </a:p>
      </xdr:txBody>
    </xdr:sp>
    <xdr:clientData/>
  </xdr:twoCellAnchor>
  <xdr:twoCellAnchor>
    <xdr:from>
      <xdr:col>3</xdr:col>
      <xdr:colOff>447675</xdr:colOff>
      <xdr:row>1</xdr:row>
      <xdr:rowOff>190500</xdr:rowOff>
    </xdr:from>
    <xdr:to>
      <xdr:col>13</xdr:col>
      <xdr:colOff>133350</xdr:colOff>
      <xdr:row>1</xdr:row>
      <xdr:rowOff>190500</xdr:rowOff>
    </xdr:to>
    <xdr:sp>
      <xdr:nvSpPr>
        <xdr:cNvPr id="2" name="Linie1"/>
        <xdr:cNvSpPr>
          <a:spLocks/>
        </xdr:cNvSpPr>
      </xdr:nvSpPr>
      <xdr:spPr>
        <a:xfrm>
          <a:off x="2571750" y="3524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47625</xdr:colOff>
      <xdr:row>6</xdr:row>
      <xdr:rowOff>28575</xdr:rowOff>
    </xdr:to>
    <xdr:pic>
      <xdr:nvPicPr>
        <xdr:cNvPr id="3" name="Grafik 4" descr="\\HITSVR1\RedirectedFolders\PH\My Documents\My Pictures\hit_logo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41"/>
  <sheetViews>
    <sheetView showGridLines="0" tabSelected="1" zoomScalePageLayoutView="0" workbookViewId="0" topLeftCell="A1">
      <selection activeCell="D4" sqref="D4"/>
    </sheetView>
  </sheetViews>
  <sheetFormatPr defaultColWidth="0" defaultRowHeight="12.75" zeroHeight="1"/>
  <cols>
    <col min="1" max="1" width="16.8515625" style="0" customWidth="1"/>
    <col min="2" max="2" width="5.7109375" style="0" customWidth="1"/>
    <col min="3" max="3" width="9.28125" style="0" customWidth="1"/>
    <col min="4" max="4" width="7.421875" style="0" customWidth="1"/>
    <col min="5" max="5" width="5.421875" style="0" customWidth="1"/>
    <col min="6" max="6" width="2.7109375" style="12" customWidth="1"/>
    <col min="7" max="7" width="8.8515625" style="0" customWidth="1"/>
    <col min="8" max="8" width="2.140625" style="0" customWidth="1"/>
    <col min="9" max="9" width="2.57421875" style="0" customWidth="1"/>
    <col min="10" max="10" width="9.140625" style="0" customWidth="1"/>
    <col min="11" max="11" width="2.7109375" style="0" customWidth="1"/>
    <col min="12" max="12" width="3.140625" style="0" customWidth="1"/>
    <col min="13" max="13" width="9.140625" style="0" customWidth="1"/>
    <col min="14" max="14" width="3.421875" style="0" customWidth="1"/>
    <col min="15" max="15" width="1.1484375" style="0" hidden="1" customWidth="1"/>
    <col min="16" max="16384" width="9.140625" style="0" hidden="1" customWidth="1"/>
  </cols>
  <sheetData>
    <row r="1" spans="1:10" s="65" customFormat="1" ht="12.75">
      <c r="A1" s="63"/>
      <c r="B1" s="64"/>
      <c r="C1" s="64"/>
      <c r="F1" s="66"/>
      <c r="J1" s="61"/>
    </row>
    <row r="2" spans="1:10" s="52" customFormat="1" ht="15.75">
      <c r="A2" s="51"/>
      <c r="B2" s="50"/>
      <c r="C2" s="50"/>
      <c r="F2" s="53"/>
      <c r="J2" s="62"/>
    </row>
    <row r="3" spans="1:14" s="52" customFormat="1" ht="15.75">
      <c r="A3" s="51"/>
      <c r="B3" s="50"/>
      <c r="C3" s="50"/>
      <c r="D3" s="2"/>
      <c r="E3" s="2"/>
      <c r="F3" s="13"/>
      <c r="G3" s="2"/>
      <c r="H3" s="2"/>
      <c r="I3" s="2"/>
      <c r="J3" s="2"/>
      <c r="K3" s="2"/>
      <c r="L3" s="2"/>
      <c r="N3" s="2"/>
    </row>
    <row r="4" spans="1:14" ht="15">
      <c r="A4" s="2"/>
      <c r="B4" s="2"/>
      <c r="C4" s="2"/>
      <c r="D4" s="2"/>
      <c r="E4" s="2"/>
      <c r="F4" s="13"/>
      <c r="G4" s="2"/>
      <c r="H4" s="2"/>
      <c r="I4" s="2"/>
      <c r="J4" s="2"/>
      <c r="K4" s="2"/>
      <c r="L4" s="2"/>
      <c r="N4" s="2"/>
    </row>
    <row r="5" spans="1:14" ht="15">
      <c r="A5" s="54"/>
      <c r="B5" s="2"/>
      <c r="C5" s="2"/>
      <c r="D5" s="2"/>
      <c r="E5" s="2"/>
      <c r="F5" s="13"/>
      <c r="G5" s="2"/>
      <c r="H5" s="2"/>
      <c r="I5" s="2"/>
      <c r="J5" s="2"/>
      <c r="K5" s="2"/>
      <c r="L5" s="2"/>
      <c r="N5" s="2"/>
    </row>
    <row r="6" spans="6:13" s="6" customFormat="1" ht="14.25">
      <c r="F6" s="11"/>
      <c r="J6" s="11"/>
      <c r="L6" s="11"/>
      <c r="M6" s="11"/>
    </row>
    <row r="7" spans="6:13" s="6" customFormat="1" ht="14.25">
      <c r="F7" s="11"/>
      <c r="I7" s="11" t="s">
        <v>23</v>
      </c>
      <c r="L7" s="11"/>
      <c r="M7" s="11"/>
    </row>
    <row r="8" spans="6:13" s="6" customFormat="1" ht="14.25">
      <c r="F8" s="11"/>
      <c r="I8" s="11" t="s">
        <v>18</v>
      </c>
      <c r="L8" s="11"/>
      <c r="M8" s="11"/>
    </row>
    <row r="9" spans="6:13" s="6" customFormat="1" ht="14.25">
      <c r="F9" s="11"/>
      <c r="I9" s="11" t="s">
        <v>19</v>
      </c>
      <c r="L9" s="11"/>
      <c r="M9" s="11"/>
    </row>
    <row r="10" spans="6:13" s="6" customFormat="1" ht="72.75" customHeight="1">
      <c r="F10" s="11"/>
      <c r="I10" s="11" t="s">
        <v>20</v>
      </c>
      <c r="L10" s="11"/>
      <c r="M10" s="11"/>
    </row>
    <row r="11" spans="1:14" ht="48" customHeight="1">
      <c r="A11" s="4" t="s">
        <v>21</v>
      </c>
      <c r="B11" s="4"/>
      <c r="C11" s="4"/>
      <c r="D11" s="2"/>
      <c r="E11" s="2"/>
      <c r="F11" s="13"/>
      <c r="G11" s="2"/>
      <c r="H11" s="2"/>
      <c r="I11" s="2"/>
      <c r="J11" s="2"/>
      <c r="K11" s="2"/>
      <c r="L11" s="2"/>
      <c r="M11" s="2"/>
      <c r="N11" s="2"/>
    </row>
    <row r="12" spans="1:14" ht="15">
      <c r="A12" s="2"/>
      <c r="B12" s="2"/>
      <c r="C12" s="2"/>
      <c r="D12" s="2"/>
      <c r="E12" s="2"/>
      <c r="F12" s="13"/>
      <c r="G12" s="2"/>
      <c r="H12" s="2"/>
      <c r="I12" s="2"/>
      <c r="J12" s="2"/>
      <c r="K12" s="2"/>
      <c r="L12" s="2"/>
      <c r="M12" s="2"/>
      <c r="N12" s="2"/>
    </row>
    <row r="13" spans="1:16" ht="15.75">
      <c r="A13" s="18" t="s">
        <v>0</v>
      </c>
      <c r="B13" s="5"/>
      <c r="C13" s="5"/>
      <c r="D13" s="6"/>
      <c r="E13" s="6"/>
      <c r="F13" s="11"/>
      <c r="G13" s="6"/>
      <c r="H13" s="6"/>
      <c r="I13" s="6"/>
      <c r="J13" s="7"/>
      <c r="K13" s="7"/>
      <c r="L13" s="7"/>
      <c r="M13" s="7"/>
      <c r="N13" s="3"/>
      <c r="O13" s="1"/>
      <c r="P13" s="1"/>
    </row>
    <row r="14" spans="1:16" s="19" customFormat="1" ht="12">
      <c r="A14" s="20" t="s">
        <v>16</v>
      </c>
      <c r="B14" s="55"/>
      <c r="C14" s="20"/>
      <c r="D14" s="21">
        <v>101</v>
      </c>
      <c r="E14" s="21" t="s">
        <v>17</v>
      </c>
      <c r="F14" s="22" t="s">
        <v>11</v>
      </c>
      <c r="G14" s="23">
        <v>32.29</v>
      </c>
      <c r="H14" s="21"/>
      <c r="I14" s="21" t="s">
        <v>11</v>
      </c>
      <c r="J14" s="23">
        <f>ROUND(D14*G14/5,2)*5</f>
        <v>3261.3</v>
      </c>
      <c r="K14" s="23"/>
      <c r="L14" s="23"/>
      <c r="M14" s="23"/>
      <c r="N14" s="24"/>
      <c r="O14" s="24"/>
      <c r="P14" s="24"/>
    </row>
    <row r="15" spans="1:16" s="19" customFormat="1" ht="12">
      <c r="A15" s="25" t="s">
        <v>25</v>
      </c>
      <c r="B15" s="55"/>
      <c r="C15" s="25"/>
      <c r="D15" s="37"/>
      <c r="E15" s="21"/>
      <c r="F15" s="22"/>
      <c r="G15" s="37">
        <v>0.1064</v>
      </c>
      <c r="H15" s="21"/>
      <c r="I15" s="21" t="s">
        <v>11</v>
      </c>
      <c r="J15" s="57">
        <f>J14*G15</f>
        <v>347.00232</v>
      </c>
      <c r="K15" s="23"/>
      <c r="L15" s="23"/>
      <c r="M15" s="23"/>
      <c r="N15" s="24"/>
      <c r="O15" s="24"/>
      <c r="P15" s="24"/>
    </row>
    <row r="16" spans="1:16" s="19" customFormat="1" ht="12">
      <c r="A16" s="25" t="s">
        <v>24</v>
      </c>
      <c r="B16" s="55"/>
      <c r="C16" s="25"/>
      <c r="D16" s="37"/>
      <c r="E16" s="21"/>
      <c r="F16" s="22"/>
      <c r="G16" s="37"/>
      <c r="H16" s="21"/>
      <c r="I16" s="56" t="s">
        <v>11</v>
      </c>
      <c r="J16" s="67">
        <f>-J15</f>
        <v>-347.00232</v>
      </c>
      <c r="K16" s="28"/>
      <c r="L16" s="28"/>
      <c r="M16" s="28"/>
      <c r="N16" s="24"/>
      <c r="O16" s="24"/>
      <c r="P16" s="24"/>
    </row>
    <row r="17" spans="1:16" s="19" customFormat="1" ht="18" customHeight="1">
      <c r="A17" s="25" t="s">
        <v>3</v>
      </c>
      <c r="B17" s="25"/>
      <c r="C17" s="25"/>
      <c r="D17" s="26"/>
      <c r="E17" s="26"/>
      <c r="F17" s="27"/>
      <c r="G17" s="39"/>
      <c r="H17" s="27"/>
      <c r="I17" s="59" t="s">
        <v>11</v>
      </c>
      <c r="J17" s="60">
        <f>SUM(J11:J16)</f>
        <v>3261.3</v>
      </c>
      <c r="K17" s="28"/>
      <c r="L17" s="28" t="s">
        <v>11</v>
      </c>
      <c r="M17" s="28">
        <f>J17</f>
        <v>3261.3</v>
      </c>
      <c r="N17" s="24"/>
      <c r="O17" s="24"/>
      <c r="P17" s="24"/>
    </row>
    <row r="18" spans="1:16" s="19" customFormat="1" ht="12">
      <c r="A18" s="29"/>
      <c r="B18" s="29"/>
      <c r="C18" s="29"/>
      <c r="D18" s="30"/>
      <c r="E18" s="30"/>
      <c r="F18" s="31"/>
      <c r="G18" s="30"/>
      <c r="H18" s="30"/>
      <c r="I18" s="30"/>
      <c r="J18" s="32"/>
      <c r="K18" s="32"/>
      <c r="L18" s="32"/>
      <c r="M18" s="32"/>
      <c r="N18" s="24"/>
      <c r="O18" s="24"/>
      <c r="P18" s="24"/>
    </row>
    <row r="19" spans="1:16" ht="15.75">
      <c r="A19" s="18" t="s">
        <v>2</v>
      </c>
      <c r="B19" s="5"/>
      <c r="C19" s="5"/>
      <c r="D19" s="6"/>
      <c r="E19" s="6"/>
      <c r="F19" s="11"/>
      <c r="G19" s="6"/>
      <c r="H19" s="6"/>
      <c r="I19" s="6"/>
      <c r="J19" s="7"/>
      <c r="K19" s="7"/>
      <c r="L19" s="7"/>
      <c r="M19" s="7"/>
      <c r="N19" s="3"/>
      <c r="O19" s="1"/>
      <c r="P19" s="1"/>
    </row>
    <row r="20" spans="1:16" s="19" customFormat="1" ht="12">
      <c r="A20" s="20" t="s">
        <v>5</v>
      </c>
      <c r="B20" s="20"/>
      <c r="C20" s="20"/>
      <c r="D20" s="33">
        <v>0.0505</v>
      </c>
      <c r="E20" s="34" t="s">
        <v>10</v>
      </c>
      <c r="F20" s="35" t="s">
        <v>11</v>
      </c>
      <c r="G20" s="23">
        <f>J14</f>
        <v>3261.3</v>
      </c>
      <c r="H20" s="36"/>
      <c r="I20" s="35" t="s">
        <v>11</v>
      </c>
      <c r="J20" s="23">
        <f>ROUND(G20*D20/5,2)*5</f>
        <v>164.7</v>
      </c>
      <c r="K20" s="23"/>
      <c r="L20" s="23"/>
      <c r="M20" s="23"/>
      <c r="N20" s="24"/>
      <c r="O20" s="24"/>
      <c r="P20" s="24"/>
    </row>
    <row r="21" spans="1:16" s="19" customFormat="1" ht="12">
      <c r="A21" s="25" t="s">
        <v>6</v>
      </c>
      <c r="B21" s="25"/>
      <c r="C21" s="25"/>
      <c r="D21" s="37">
        <v>0.01</v>
      </c>
      <c r="E21" s="38" t="s">
        <v>10</v>
      </c>
      <c r="F21" s="35" t="s">
        <v>11</v>
      </c>
      <c r="G21" s="28">
        <f>J14</f>
        <v>3261.3</v>
      </c>
      <c r="H21" s="39"/>
      <c r="I21" s="35" t="s">
        <v>11</v>
      </c>
      <c r="J21" s="28">
        <f>ROUND(G21*D21/5,2)*5</f>
        <v>32.599999999999994</v>
      </c>
      <c r="K21" s="28"/>
      <c r="L21" s="28"/>
      <c r="M21" s="28"/>
      <c r="N21" s="24"/>
      <c r="O21" s="24"/>
      <c r="P21" s="24"/>
    </row>
    <row r="22" spans="1:16" s="19" customFormat="1" ht="12">
      <c r="A22" s="25" t="s">
        <v>7</v>
      </c>
      <c r="B22" s="25"/>
      <c r="C22" s="25"/>
      <c r="D22" s="28"/>
      <c r="E22" s="40"/>
      <c r="F22" s="35"/>
      <c r="G22" s="32"/>
      <c r="H22" s="32"/>
      <c r="I22" s="35" t="s">
        <v>11</v>
      </c>
      <c r="J22" s="28">
        <v>150</v>
      </c>
      <c r="K22" s="28"/>
      <c r="L22" s="28"/>
      <c r="M22" s="28"/>
      <c r="N22" s="24"/>
      <c r="O22" s="24"/>
      <c r="P22" s="24"/>
    </row>
    <row r="23" spans="1:16" s="19" customFormat="1" ht="12">
      <c r="A23" s="25" t="s">
        <v>8</v>
      </c>
      <c r="B23" s="41">
        <v>1</v>
      </c>
      <c r="C23" s="42" t="s">
        <v>12</v>
      </c>
      <c r="D23" s="43">
        <v>0.02469</v>
      </c>
      <c r="E23" s="44" t="s">
        <v>10</v>
      </c>
      <c r="F23" s="35" t="s">
        <v>11</v>
      </c>
      <c r="G23" s="28">
        <f>J14</f>
        <v>3261.3</v>
      </c>
      <c r="H23" s="39"/>
      <c r="I23" s="35" t="s">
        <v>11</v>
      </c>
      <c r="J23" s="28">
        <f>ROUND(G23*D23/5,2)*5</f>
        <v>80.5</v>
      </c>
      <c r="K23" s="28"/>
      <c r="L23" s="28"/>
      <c r="M23" s="28"/>
      <c r="N23" s="24"/>
      <c r="O23" s="24"/>
      <c r="P23" s="24"/>
    </row>
    <row r="24" spans="1:16" s="19" customFormat="1" ht="12">
      <c r="A24" s="25" t="s">
        <v>1</v>
      </c>
      <c r="B24" s="41">
        <v>0.5</v>
      </c>
      <c r="C24" s="42" t="s">
        <v>12</v>
      </c>
      <c r="D24" s="43">
        <v>0.01626</v>
      </c>
      <c r="E24" s="44" t="s">
        <v>10</v>
      </c>
      <c r="F24" s="35" t="s">
        <v>11</v>
      </c>
      <c r="G24" s="28">
        <f>J14</f>
        <v>3261.3</v>
      </c>
      <c r="H24" s="35"/>
      <c r="I24" s="58" t="s">
        <v>11</v>
      </c>
      <c r="J24" s="32">
        <f>ROUND(G24*D24*B24/5,2)*5</f>
        <v>26.5</v>
      </c>
      <c r="K24" s="28"/>
      <c r="L24" s="28"/>
      <c r="M24" s="28"/>
      <c r="N24" s="24"/>
      <c r="O24" s="24"/>
      <c r="P24" s="24"/>
    </row>
    <row r="25" spans="1:16" s="19" customFormat="1" ht="18" customHeight="1">
      <c r="A25" s="25" t="s">
        <v>3</v>
      </c>
      <c r="B25" s="25"/>
      <c r="C25" s="25"/>
      <c r="D25" s="26"/>
      <c r="E25" s="26"/>
      <c r="F25" s="27"/>
      <c r="G25" s="39"/>
      <c r="H25" s="27"/>
      <c r="I25" s="59" t="s">
        <v>11</v>
      </c>
      <c r="J25" s="60">
        <f>SUM(J20:J24)</f>
        <v>454.29999999999995</v>
      </c>
      <c r="K25" s="28"/>
      <c r="L25" s="28" t="s">
        <v>11</v>
      </c>
      <c r="M25" s="28">
        <f>-J25</f>
        <v>-454.29999999999995</v>
      </c>
      <c r="N25" s="24"/>
      <c r="O25" s="24"/>
      <c r="P25" s="24"/>
    </row>
    <row r="26" spans="6:16" s="19" customFormat="1" ht="12">
      <c r="F26" s="45"/>
      <c r="J26" s="24"/>
      <c r="K26" s="24"/>
      <c r="L26" s="24"/>
      <c r="M26" s="32"/>
      <c r="N26" s="24"/>
      <c r="O26" s="24"/>
      <c r="P26" s="24"/>
    </row>
    <row r="27" spans="1:16" ht="15.75" thickBot="1">
      <c r="A27" s="46" t="s">
        <v>4</v>
      </c>
      <c r="B27" s="46"/>
      <c r="C27" s="46"/>
      <c r="D27" s="46"/>
      <c r="E27" s="46"/>
      <c r="F27" s="47"/>
      <c r="G27" s="46"/>
      <c r="H27" s="46"/>
      <c r="I27" s="46"/>
      <c r="J27" s="46"/>
      <c r="K27" s="46"/>
      <c r="L27" s="46" t="s">
        <v>11</v>
      </c>
      <c r="M27" s="48">
        <f>SUM(M14:M26)</f>
        <v>2807</v>
      </c>
      <c r="N27" s="3"/>
      <c r="O27" s="1"/>
      <c r="P27" s="1"/>
    </row>
    <row r="28" spans="1:16" ht="8.25" customHeight="1" thickTop="1">
      <c r="A28" s="6"/>
      <c r="B28" s="6"/>
      <c r="C28" s="6"/>
      <c r="D28" s="6"/>
      <c r="E28" s="6"/>
      <c r="F28" s="11"/>
      <c r="G28" s="6"/>
      <c r="H28" s="6"/>
      <c r="I28" s="6"/>
      <c r="J28" s="7"/>
      <c r="K28" s="7"/>
      <c r="L28" s="7"/>
      <c r="M28" s="10"/>
      <c r="N28" s="3"/>
      <c r="O28" s="1"/>
      <c r="P28" s="1"/>
    </row>
    <row r="29" spans="1:16" s="19" customFormat="1" ht="12">
      <c r="A29" s="25" t="s">
        <v>13</v>
      </c>
      <c r="B29" s="41"/>
      <c r="C29" s="42"/>
      <c r="D29" s="42" t="s">
        <v>14</v>
      </c>
      <c r="E29" s="43" t="s">
        <v>15</v>
      </c>
      <c r="F29" s="49"/>
      <c r="G29" s="28"/>
      <c r="H29" s="39"/>
      <c r="I29" s="49"/>
      <c r="J29" s="28"/>
      <c r="K29" s="28"/>
      <c r="L29" s="28"/>
      <c r="M29" s="28"/>
      <c r="N29" s="24"/>
      <c r="O29" s="24"/>
      <c r="P29" s="24"/>
    </row>
    <row r="30" spans="6:16" s="19" customFormat="1" ht="12">
      <c r="F30" s="45"/>
      <c r="J30" s="24"/>
      <c r="K30" s="24"/>
      <c r="L30" s="24"/>
      <c r="M30" s="32"/>
      <c r="N30" s="24"/>
      <c r="O30" s="24"/>
      <c r="P30" s="24"/>
    </row>
    <row r="31" spans="1:16" ht="15.75" thickBot="1">
      <c r="A31" s="46" t="s">
        <v>4</v>
      </c>
      <c r="B31" s="46"/>
      <c r="C31" s="46"/>
      <c r="D31" s="46"/>
      <c r="E31" s="46"/>
      <c r="F31" s="47"/>
      <c r="G31" s="46"/>
      <c r="H31" s="46"/>
      <c r="I31" s="46"/>
      <c r="J31" s="46"/>
      <c r="K31" s="46"/>
      <c r="L31" s="46" t="s">
        <v>11</v>
      </c>
      <c r="M31" s="48">
        <f>SUM(M27:M30)</f>
        <v>2807</v>
      </c>
      <c r="N31" s="3"/>
      <c r="O31" s="1"/>
      <c r="P31" s="1"/>
    </row>
    <row r="32" spans="1:16" ht="15.75" thickTop="1">
      <c r="A32" s="8"/>
      <c r="B32" s="8"/>
      <c r="C32" s="8"/>
      <c r="D32" s="8"/>
      <c r="E32" s="8"/>
      <c r="F32" s="8"/>
      <c r="G32" s="6"/>
      <c r="H32" s="6"/>
      <c r="I32" s="6"/>
      <c r="J32" s="7"/>
      <c r="K32" s="7"/>
      <c r="L32" s="7"/>
      <c r="M32" s="9"/>
      <c r="N32" s="3"/>
      <c r="O32" s="1"/>
      <c r="P32" s="1"/>
    </row>
    <row r="33" spans="1:16" s="15" customFormat="1" ht="29.25" customHeight="1">
      <c r="A33" s="17" t="s">
        <v>9</v>
      </c>
      <c r="B33" s="17" t="s">
        <v>22</v>
      </c>
      <c r="C33" s="17"/>
      <c r="D33" s="17"/>
      <c r="E33" s="17"/>
      <c r="F33" s="16"/>
      <c r="G33" s="17"/>
      <c r="H33" s="17"/>
      <c r="I33" s="17"/>
      <c r="J33" s="17"/>
      <c r="K33" s="17"/>
      <c r="L33" s="17"/>
      <c r="M33" s="17"/>
      <c r="N33" s="14"/>
      <c r="O33" s="14"/>
      <c r="P33" s="14"/>
    </row>
    <row r="34" spans="6:16" s="15" customFormat="1" ht="12.75">
      <c r="F34" s="16"/>
      <c r="J34" s="14"/>
      <c r="K34" s="14"/>
      <c r="L34" s="14"/>
      <c r="M34" s="14"/>
      <c r="N34" s="14"/>
      <c r="O34" s="14"/>
      <c r="P34" s="14"/>
    </row>
    <row r="35" spans="6:16" s="15" customFormat="1" ht="12.75">
      <c r="F35" s="16"/>
      <c r="J35" s="14"/>
      <c r="K35" s="14"/>
      <c r="L35" s="14"/>
      <c r="M35" s="14"/>
      <c r="N35" s="14"/>
      <c r="O35" s="14"/>
      <c r="P35" s="14"/>
    </row>
    <row r="36" spans="1:16" s="15" customFormat="1" ht="12.75">
      <c r="A36" s="15" t="s">
        <v>26</v>
      </c>
      <c r="B36" s="15" t="s">
        <v>27</v>
      </c>
      <c r="G36" s="68">
        <v>922</v>
      </c>
      <c r="J36" s="14"/>
      <c r="K36" s="14"/>
      <c r="L36" s="14"/>
      <c r="M36" s="14"/>
      <c r="N36" s="14"/>
      <c r="O36" s="14"/>
      <c r="P36" s="14"/>
    </row>
    <row r="37" spans="2:7" s="15" customFormat="1" ht="12.75">
      <c r="B37" s="15" t="s">
        <v>28</v>
      </c>
      <c r="G37" s="68">
        <f>-J16</f>
        <v>347.00232</v>
      </c>
    </row>
    <row r="38" spans="1:14" ht="15">
      <c r="A38" s="6"/>
      <c r="B38" s="15" t="s">
        <v>29</v>
      </c>
      <c r="C38" s="6"/>
      <c r="E38" s="6"/>
      <c r="G38" s="69">
        <f>SUM(G36:G37)</f>
        <v>1269.00232</v>
      </c>
      <c r="H38" s="6"/>
      <c r="I38" s="6"/>
      <c r="J38" s="6"/>
      <c r="K38" s="6"/>
      <c r="L38" s="6"/>
      <c r="M38" s="6"/>
      <c r="N38" s="2"/>
    </row>
    <row r="39" spans="1:14" ht="15">
      <c r="A39" s="2"/>
      <c r="B39" s="2"/>
      <c r="C39" s="2"/>
      <c r="D39" s="2"/>
      <c r="E39" s="2"/>
      <c r="F39" s="13"/>
      <c r="G39" s="2"/>
      <c r="H39" s="2"/>
      <c r="I39" s="2"/>
      <c r="J39" s="2"/>
      <c r="K39" s="2"/>
      <c r="L39" s="2"/>
      <c r="M39" s="2"/>
      <c r="N39" s="2"/>
    </row>
    <row r="40" spans="1:14" ht="15">
      <c r="A40" s="2"/>
      <c r="B40" s="15"/>
      <c r="C40" s="2"/>
      <c r="D40" s="2"/>
      <c r="E40" s="2"/>
      <c r="F40" s="13"/>
      <c r="G40" s="2"/>
      <c r="H40" s="2"/>
      <c r="I40" s="2"/>
      <c r="J40" s="2"/>
      <c r="K40" s="2"/>
      <c r="L40" s="2"/>
      <c r="M40" s="2"/>
      <c r="N40" s="2"/>
    </row>
    <row r="41" spans="1:14" ht="15">
      <c r="A41" s="2"/>
      <c r="B41" s="2"/>
      <c r="C41" s="2"/>
      <c r="D41" s="2"/>
      <c r="E41" s="2"/>
      <c r="F41" s="13"/>
      <c r="G41" s="2"/>
      <c r="H41" s="2"/>
      <c r="I41" s="2"/>
      <c r="J41" s="2"/>
      <c r="K41" s="2"/>
      <c r="L41" s="2"/>
      <c r="M41" s="2"/>
      <c r="N41" s="2"/>
    </row>
    <row r="42" ht="12.75"/>
    <row r="43" ht="12.75"/>
    <row r="44" ht="12.75"/>
  </sheetData>
  <sheetProtection/>
  <printOptions/>
  <pageMargins left="0.9448818897637796" right="0.5118110236220472" top="0.708661417322834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Rimkus Consulting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Rimkus Consulting AG</dc:creator>
  <cp:keywords/>
  <dc:description/>
  <cp:lastModifiedBy>Peter Hegelbach</cp:lastModifiedBy>
  <cp:lastPrinted>2010-09-19T11:44:58Z</cp:lastPrinted>
  <dcterms:created xsi:type="dcterms:W3CDTF">2000-04-20T12:44:27Z</dcterms:created>
  <dcterms:modified xsi:type="dcterms:W3CDTF">2013-03-21T07:19:42Z</dcterms:modified>
  <cp:category/>
  <cp:version/>
  <cp:contentType/>
  <cp:contentStatus/>
</cp:coreProperties>
</file>